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3904.34257\"/>
    </mc:Choice>
  </mc:AlternateContent>
  <bookViews>
    <workbookView xWindow="240" yWindow="75" windowWidth="16605" windowHeight="8085" activeTab="2"/>
  </bookViews>
  <sheets>
    <sheet name="I чтение" sheetId="20" r:id="rId1"/>
    <sheet name="доходы" sheetId="13" r:id="rId2"/>
    <sheet name="расходы по статьям" sheetId="19" r:id="rId3"/>
    <sheet name="расходы по группам" sheetId="15" r:id="rId4"/>
    <sheet name="штаты" sheetId="16" r:id="rId5"/>
  </sheets>
  <calcPr calcId="162913"/>
</workbook>
</file>

<file path=xl/calcChain.xml><?xml version="1.0" encoding="utf-8"?>
<calcChain xmlns="http://schemas.openxmlformats.org/spreadsheetml/2006/main">
  <c r="E22" i="16" l="1"/>
  <c r="E18" i="16"/>
  <c r="D10" i="16"/>
  <c r="D24" i="16"/>
  <c r="D22" i="16"/>
  <c r="D13" i="16"/>
  <c r="C31" i="15"/>
  <c r="C26" i="15"/>
  <c r="C9" i="15"/>
  <c r="C18" i="15" l="1"/>
  <c r="C46" i="13" l="1"/>
  <c r="C37" i="13"/>
  <c r="C30" i="13"/>
  <c r="C32" i="13"/>
  <c r="C25" i="13"/>
  <c r="C22" i="13"/>
  <c r="C14" i="13"/>
  <c r="E4" i="16"/>
  <c r="D4" i="16"/>
  <c r="D18" i="16"/>
  <c r="D3" i="16" l="1"/>
  <c r="C31" i="19"/>
  <c r="C9" i="19"/>
  <c r="C47" i="19"/>
  <c r="C48" i="19" l="1"/>
  <c r="E3" i="16" l="1"/>
  <c r="D8" i="16"/>
  <c r="C15" i="15" l="1"/>
  <c r="C13" i="15"/>
  <c r="C11" i="15"/>
  <c r="C3" i="15"/>
  <c r="C34" i="15" l="1"/>
  <c r="C34" i="13"/>
  <c r="C7" i="13"/>
  <c r="C4" i="13" l="1"/>
  <c r="C36" i="13" s="1"/>
</calcChain>
</file>

<file path=xl/comments1.xml><?xml version="1.0" encoding="utf-8"?>
<comments xmlns="http://schemas.openxmlformats.org/spreadsheetml/2006/main">
  <authors>
    <author>aaa</author>
  </authors>
  <commentList>
    <comment ref="C9" authorId="0" shapeId="0">
      <text>
        <r>
          <rPr>
            <b/>
            <sz val="9"/>
            <color indexed="81"/>
            <rFont val="Tahoma"/>
            <family val="2"/>
            <charset val="204"/>
          </rPr>
          <t>aaa: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<sst xmlns="http://schemas.openxmlformats.org/spreadsheetml/2006/main" count="280" uniqueCount="250">
  <si>
    <t>Наменование доходов</t>
  </si>
  <si>
    <t>Налоги на доходы</t>
  </si>
  <si>
    <t>Налоги на собственность</t>
  </si>
  <si>
    <t>Налоги и сборы на товары и услуги</t>
  </si>
  <si>
    <t>Доходы от собственности</t>
  </si>
  <si>
    <t>Доходы от продажи товаров и услуг</t>
  </si>
  <si>
    <t>Трансферты (на освещение улиц)</t>
  </si>
  <si>
    <t>Земельный налог  физических лиц-граждан</t>
  </si>
  <si>
    <t>Сумма (тыс. леев)</t>
  </si>
  <si>
    <t>Сбор за размещение рекламы</t>
  </si>
  <si>
    <t>Сбор за предпренимательский патент</t>
  </si>
  <si>
    <t>Сбор за объекты торговли и/или объекты по оказанию услуг</t>
  </si>
  <si>
    <t>Плата за градостроительные сертификаты и разрешения на строительство или снос</t>
  </si>
  <si>
    <t>Плата за имущественный наем объектов государственной собственности</t>
  </si>
  <si>
    <t>Прочие доходы, поступившие в местный бюджет I  уровня (фиксированный налог)</t>
  </si>
  <si>
    <t>Сбор за организацию аукционов и лотерей</t>
  </si>
  <si>
    <t>Налог на доходы физических лиц, предъявленный к оплате/уплаченный</t>
  </si>
  <si>
    <t>Налог на доходы,удерживаемый из заработной платы</t>
  </si>
  <si>
    <t>Земельный налог с юредических и физических лиц, зарегистрированных в качестве предпренимателя</t>
  </si>
  <si>
    <t>Налог на недвижимое имущество юридических лиц</t>
  </si>
  <si>
    <t>Налог  на недвижимое имущество физических лиц</t>
  </si>
  <si>
    <t>Сбор за рекламные устройства</t>
  </si>
  <si>
    <t>ИТОГО СОБСТВЕННЫЕ ДОХОДЫ</t>
  </si>
  <si>
    <t>ВСЕГО ДОХОДЫ</t>
  </si>
  <si>
    <t>Трансферты (на инфраструктуру дорог)</t>
  </si>
  <si>
    <t>Трансферты (на прочие расходы)</t>
  </si>
  <si>
    <t>Трансферты (на питание в дошкольных учреждениях)</t>
  </si>
  <si>
    <t>Трансферты (общего назначения)</t>
  </si>
  <si>
    <t>Трансферты (пожарной службы)</t>
  </si>
  <si>
    <t>Экономи-ческий код</t>
  </si>
  <si>
    <t>ИТОГО ТРАНСФЕРТОВ</t>
  </si>
  <si>
    <t>Группа</t>
  </si>
  <si>
    <t>Централизованная бухгалтерия</t>
  </si>
  <si>
    <t>Вспомогательная служба</t>
  </si>
  <si>
    <t>Мероприятия для молодежи</t>
  </si>
  <si>
    <t>Культурные мероприятия</t>
  </si>
  <si>
    <t>Наименование</t>
  </si>
  <si>
    <t>Деятельность местных исполнительных органов (Аппарат)</t>
  </si>
  <si>
    <t>0133.0302.00009</t>
  </si>
  <si>
    <t>0169.0802.00020</t>
  </si>
  <si>
    <t>0171.1703.00057</t>
  </si>
  <si>
    <t>Р-01</t>
  </si>
  <si>
    <t>Государственные  услуги общего назначения</t>
  </si>
  <si>
    <t>Р-02</t>
  </si>
  <si>
    <t>Национальная оборона</t>
  </si>
  <si>
    <t>0259.3104.00074</t>
  </si>
  <si>
    <t>Национальная безопасность</t>
  </si>
  <si>
    <t>0321.3702.00359</t>
  </si>
  <si>
    <t>Р-03</t>
  </si>
  <si>
    <t>Р-04</t>
  </si>
  <si>
    <t>Услуги в области экономики</t>
  </si>
  <si>
    <t>0451.6402.00395</t>
  </si>
  <si>
    <t>Жилищно-коммунальное хозяйство</t>
  </si>
  <si>
    <t>Р-06</t>
  </si>
  <si>
    <t>Благоустройство села</t>
  </si>
  <si>
    <t>Освещение улиц</t>
  </si>
  <si>
    <t>0620.7502.00333</t>
  </si>
  <si>
    <t>0640.7505.00335</t>
  </si>
  <si>
    <t>Р-08</t>
  </si>
  <si>
    <t>Культура, спорт, молодежь и отдых</t>
  </si>
  <si>
    <t>0812.8602.00230</t>
  </si>
  <si>
    <t>0813.8603.00239</t>
  </si>
  <si>
    <t>Деятельность Дома Культуры</t>
  </si>
  <si>
    <t>Спортивные мероприятия</t>
  </si>
  <si>
    <t>0820.8502.00234</t>
  </si>
  <si>
    <t>Деятельность библиотеки</t>
  </si>
  <si>
    <t>0820.8502.00231</t>
  </si>
  <si>
    <t>0820.8502.00224</t>
  </si>
  <si>
    <t>Р-09</t>
  </si>
  <si>
    <t>Образование</t>
  </si>
  <si>
    <t>0911.8802.00199</t>
  </si>
  <si>
    <t>0911.8802.00448</t>
  </si>
  <si>
    <t>Обеспечение питания детей из образовательных учреждений</t>
  </si>
  <si>
    <t>Р-10</t>
  </si>
  <si>
    <t>Социальная защита</t>
  </si>
  <si>
    <t>1012.9010.00268</t>
  </si>
  <si>
    <t>Услуги социального обслуживания на дому</t>
  </si>
  <si>
    <t>1070.9012.00320</t>
  </si>
  <si>
    <t>Фонд поддержки населения</t>
  </si>
  <si>
    <t>Погашение процентов по кредиту водоснабжения</t>
  </si>
  <si>
    <t>0111.0301.00005</t>
  </si>
  <si>
    <t>Деятельность пожарной службы</t>
  </si>
  <si>
    <t>ВСЕГО РАСХОДОВ</t>
  </si>
  <si>
    <t>Предельная штатная численность персонала в учреждениях, финансируемых из сельского бюджета на 2021 год</t>
  </si>
  <si>
    <t>Количество штатных единиц</t>
  </si>
  <si>
    <t>0111</t>
  </si>
  <si>
    <t>01</t>
  </si>
  <si>
    <t>0133</t>
  </si>
  <si>
    <t>0321</t>
  </si>
  <si>
    <t>03</t>
  </si>
  <si>
    <t>Код ORG2</t>
  </si>
  <si>
    <t>08</t>
  </si>
  <si>
    <t>0820</t>
  </si>
  <si>
    <t>Дом Культуры</t>
  </si>
  <si>
    <t>Библиотека</t>
  </si>
  <si>
    <t>09</t>
  </si>
  <si>
    <t>0911</t>
  </si>
  <si>
    <t>1012</t>
  </si>
  <si>
    <t>10</t>
  </si>
  <si>
    <t>в т. ч. сезонные работники</t>
  </si>
  <si>
    <t>09370</t>
  </si>
  <si>
    <t>Оплата труда</t>
  </si>
  <si>
    <t>212100</t>
  </si>
  <si>
    <t>Взносы в соцфонд</t>
  </si>
  <si>
    <t>212210</t>
  </si>
  <si>
    <t>Медстрах</t>
  </si>
  <si>
    <t>21</t>
  </si>
  <si>
    <t>Итого расходы на персонал</t>
  </si>
  <si>
    <t>222110</t>
  </si>
  <si>
    <t>Электроэнергия</t>
  </si>
  <si>
    <t>222120</t>
  </si>
  <si>
    <t>Газ</t>
  </si>
  <si>
    <t>222140</t>
  </si>
  <si>
    <t>222190</t>
  </si>
  <si>
    <t>222210</t>
  </si>
  <si>
    <t>222220</t>
  </si>
  <si>
    <t>222400</t>
  </si>
  <si>
    <t>222500</t>
  </si>
  <si>
    <t>222600</t>
  </si>
  <si>
    <t>222710</t>
  </si>
  <si>
    <t>222950</t>
  </si>
  <si>
    <t>222970</t>
  </si>
  <si>
    <t>222980</t>
  </si>
  <si>
    <t>222990</t>
  </si>
  <si>
    <t>273500</t>
  </si>
  <si>
    <t>272500</t>
  </si>
  <si>
    <t>272600</t>
  </si>
  <si>
    <t>281400</t>
  </si>
  <si>
    <t>штрафы, пеня</t>
  </si>
  <si>
    <t>282100</t>
  </si>
  <si>
    <t>22-28</t>
  </si>
  <si>
    <t>Расходы на услуги</t>
  </si>
  <si>
    <t>311120</t>
  </si>
  <si>
    <t>312120</t>
  </si>
  <si>
    <t>314110</t>
  </si>
  <si>
    <t>приобретение оборудования</t>
  </si>
  <si>
    <t>316110</t>
  </si>
  <si>
    <t>318110</t>
  </si>
  <si>
    <t>331110</t>
  </si>
  <si>
    <t>332110</t>
  </si>
  <si>
    <t>333110</t>
  </si>
  <si>
    <t>334110</t>
  </si>
  <si>
    <t>335110</t>
  </si>
  <si>
    <t>336110</t>
  </si>
  <si>
    <t>337110</t>
  </si>
  <si>
    <t>338110</t>
  </si>
  <si>
    <t>339110</t>
  </si>
  <si>
    <t>Итого расходы</t>
  </si>
  <si>
    <t>Наименование расходов</t>
  </si>
  <si>
    <t>хозяйственный инвентарь, мебель</t>
  </si>
  <si>
    <t>прочие основные средства</t>
  </si>
  <si>
    <t xml:space="preserve">ДОХОДЫ </t>
  </si>
  <si>
    <t>РАСХОДЫ</t>
  </si>
  <si>
    <t>Закон № 181/2014 о государственных финансах и бюджетно-налоговой ответственности</t>
  </si>
  <si>
    <t xml:space="preserve">Закон № 397/2003 о местных государственных финансах  </t>
  </si>
  <si>
    <t>Аппарат Примэрии с. Казаклия</t>
  </si>
  <si>
    <t>11172</t>
  </si>
  <si>
    <t>09386</t>
  </si>
  <si>
    <t>09388</t>
  </si>
  <si>
    <t>09387</t>
  </si>
  <si>
    <t>Народные коллективы</t>
  </si>
  <si>
    <t>9400</t>
  </si>
  <si>
    <t>16061</t>
  </si>
  <si>
    <t>Музей</t>
  </si>
  <si>
    <t>Детский Сад №1</t>
  </si>
  <si>
    <t>Детский Сад №2</t>
  </si>
  <si>
    <t>Детский Сад №3</t>
  </si>
  <si>
    <t>итого детсады</t>
  </si>
  <si>
    <t>Лагерь отдыха для детей "Олимпия"</t>
  </si>
  <si>
    <t>Резервный фонд</t>
  </si>
  <si>
    <t>Коммунальное хозяйство</t>
  </si>
  <si>
    <t>0620</t>
  </si>
  <si>
    <t>0640</t>
  </si>
  <si>
    <t>Служба по соц.обслуживанию на дому</t>
  </si>
  <si>
    <t>Бюджет Примэрии с. КАЗАКЛИЯ на 2021 г.</t>
  </si>
  <si>
    <t>Циркуляр МФ № 02.06.2020 о разработке МПУ проектов бюджетов на 2021 год и прогноз на 2022-2023 годы</t>
  </si>
  <si>
    <t>16147,1тыс. леев</t>
  </si>
  <si>
    <t>Доходы бюджета с. Казаклия на 2021 год</t>
  </si>
  <si>
    <t>Налог  на недвижимое имущество, уплачиваемый юридическими и физическими лицами, зарегистрированными в качестве предпренимателя, исходя из оцененной (рыночной) стоимости недвижимого имущества</t>
  </si>
  <si>
    <t>Налог  на недвижимое имущество, уплачиваемый  физическими лицами-гражданами  исходя из оцененной (рыночной) стоимости недвиж.имущества</t>
  </si>
  <si>
    <t>Рыночный сбор</t>
  </si>
  <si>
    <t>Сбор на санитарную очистку</t>
  </si>
  <si>
    <t>Сбор на благоустройство территории</t>
  </si>
  <si>
    <t>Арендная плата за земли сельскохозяйственного  назначения</t>
  </si>
  <si>
    <t>Арендная плата за земли несельскохозяйственного  назначения</t>
  </si>
  <si>
    <t>Поступления от оказания платных услуг (аппарат, лагерь, пож.служба)</t>
  </si>
  <si>
    <t xml:space="preserve">Штрафы и санкции </t>
  </si>
  <si>
    <t>Прочие штрафы за правонарушения</t>
  </si>
  <si>
    <t>Добровольные пожертвования</t>
  </si>
  <si>
    <t>Добровольные пожертвования на текущие расоды из внутренних источников (спонсорский счет)</t>
  </si>
  <si>
    <t>Прочие доходы и невыясненные доходы</t>
  </si>
  <si>
    <t>Трансферты (на образование для детсадов)</t>
  </si>
  <si>
    <t>Трансферты (на образование для лагеря)</t>
  </si>
  <si>
    <t>Главный бухгалтер____________________С. Гайдаржи</t>
  </si>
  <si>
    <t>Главный бухгалтер____________________Гайдаржи С.</t>
  </si>
  <si>
    <t>Расходы бюджета по статьям с. Казаклия на 2021 год</t>
  </si>
  <si>
    <t>Расходы бюджета по группам с. Каклия на 2021 год</t>
  </si>
  <si>
    <t>С. Гайдаржи</t>
  </si>
  <si>
    <t>Главный бухгалтер___________________</t>
  </si>
  <si>
    <t>Гл. бухгалтер ________________________Гайдаржи С.</t>
  </si>
  <si>
    <t>Военно-административная деятельность (призывники)</t>
  </si>
  <si>
    <t>Развитие дорог (дорожный фонд)</t>
  </si>
  <si>
    <t>0820.8502.00233</t>
  </si>
  <si>
    <t>0820.8503.00232</t>
  </si>
  <si>
    <t>Раннее образование (Детский Сад №1)</t>
  </si>
  <si>
    <t>Раннее образование (Детский Сад №2)</t>
  </si>
  <si>
    <t>Раннее образование (Детский Сад №3)</t>
  </si>
  <si>
    <t>Вспомогательная служба примэрии</t>
  </si>
  <si>
    <t>Пожарная служба</t>
  </si>
  <si>
    <t>ИТОГО шт. единиц</t>
  </si>
  <si>
    <t>Государственные услуги общего назначения</t>
  </si>
  <si>
    <t>06</t>
  </si>
  <si>
    <t>211310</t>
  </si>
  <si>
    <t>Компенсация за питание</t>
  </si>
  <si>
    <t>Водоснабжение и канализация</t>
  </si>
  <si>
    <t>Другие коммунальные услуги</t>
  </si>
  <si>
    <t>Информационные услуги</t>
  </si>
  <si>
    <t>Телекоммуникационные услуги</t>
  </si>
  <si>
    <t>222300</t>
  </si>
  <si>
    <t>Услуги по найму</t>
  </si>
  <si>
    <t>Транспортные услуги</t>
  </si>
  <si>
    <t>Услуги по текущему ремонту</t>
  </si>
  <si>
    <t xml:space="preserve">Профессиональная подготовка </t>
  </si>
  <si>
    <t>Служебные командировки внутри страны</t>
  </si>
  <si>
    <t>Юридические услуги</t>
  </si>
  <si>
    <t>Банковские услуги</t>
  </si>
  <si>
    <t>Почтовые услуги</t>
  </si>
  <si>
    <t>Прочие услуги</t>
  </si>
  <si>
    <t>Компенсации, выплачиваемые из финансовых средств работодателя за временную нетрудоспособность</t>
  </si>
  <si>
    <t>Кадастровые услуги</t>
  </si>
  <si>
    <t>Компенсации педагогам</t>
  </si>
  <si>
    <t>Денежная помощь</t>
  </si>
  <si>
    <t>273200</t>
  </si>
  <si>
    <t>319230</t>
  </si>
  <si>
    <t>Незавершенные передаточные установки</t>
  </si>
  <si>
    <t>Покупка топлива и горюче-смазочных материалов</t>
  </si>
  <si>
    <t>Покупка запасных частей</t>
  </si>
  <si>
    <t>Покупка продуктов питания</t>
  </si>
  <si>
    <t>Капитальный ремонт зданий</t>
  </si>
  <si>
    <t>Капитальный ремонт сооружений</t>
  </si>
  <si>
    <t>Покупка медикаментов</t>
  </si>
  <si>
    <t>Покупка материалов для учебных целей</t>
  </si>
  <si>
    <t>31-33</t>
  </si>
  <si>
    <t>Экономический код</t>
  </si>
  <si>
    <t>Капитальные расходы и товары                           (Нефинансовые активы)</t>
  </si>
  <si>
    <t>Покупка хозяйственных материалов и канцтоваров</t>
  </si>
  <si>
    <t>Покупка строительных материалов</t>
  </si>
  <si>
    <t>Покупка постельных принадлежностей</t>
  </si>
  <si>
    <t>Покупка прочих материалов</t>
  </si>
  <si>
    <t>Пособия при прекращении действия трудов.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</si>
</sst>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.00\ _T_L_-;\-* #,##0.00\ _T_L_-;_-* &quot;-&quot;??\ _T_L_-;_-@_-"/>
    <numFmt numFmtId="166" formatCode="0.0"/>
    <numFmt numFmtId="167" formatCode="#,##0.0"/>
  </numFmts>
  <fonts count="2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0"/>
      <name val="Arial Cyr"/>
      <charset val="162"/>
    </font>
    <font>
      <b/>
      <sz val="12"/>
      <name val="Arial Cyr"/>
      <charset val="204"/>
    </font>
    <font>
      <b/>
      <sz val="11"/>
      <name val="Arial Cyr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sz val="10"/>
      <name val="Arial"/>
      <family val="2"/>
      <charset val="204"/>
    </font>
    <font>
      <sz val="14"/>
      <name val="Cambria"/>
      <family val="1"/>
      <charset val="204"/>
      <scheme val="major"/>
    </font>
    <font>
      <b/>
      <sz val="11"/>
      <color theme="1"/>
      <name val="Calibri"/>
      <family val="2"/>
      <scheme val="minor"/>
    </font>
    <font>
      <sz val="10"/>
      <name val="Cambria"/>
      <family val="1"/>
      <charset val="204"/>
      <scheme val="major"/>
    </font>
    <font>
      <sz val="26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165" fontId="2" fillId="0" borderId="0" applyFont="0" applyFill="0" applyBorder="0" applyAlignment="0" applyProtection="0"/>
    <xf numFmtId="0" fontId="1" fillId="0" borderId="0"/>
    <xf numFmtId="0" fontId="5" fillId="0" borderId="0"/>
    <xf numFmtId="164" fontId="5" fillId="0" borderId="0" applyFont="0" applyFill="0" applyBorder="0" applyAlignment="0" applyProtection="0"/>
  </cellStyleXfs>
  <cellXfs count="127">
    <xf numFmtId="0" fontId="0" fillId="0" borderId="0" xfId="0"/>
    <xf numFmtId="0" fontId="0" fillId="0" borderId="0" xfId="0"/>
    <xf numFmtId="0" fontId="8" fillId="0" borderId="1" xfId="1" applyFont="1" applyFill="1" applyBorder="1" applyAlignment="1">
      <alignment horizontal="left" wrapText="1"/>
    </xf>
    <xf numFmtId="0" fontId="10" fillId="2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horizontal="left"/>
    </xf>
    <xf numFmtId="0" fontId="8" fillId="0" borderId="1" xfId="1" applyFont="1" applyFill="1" applyBorder="1" applyAlignment="1">
      <alignment wrapText="1"/>
    </xf>
    <xf numFmtId="0" fontId="10" fillId="2" borderId="1" xfId="0" applyFont="1" applyFill="1" applyBorder="1" applyAlignment="1">
      <alignment horizontal="left"/>
    </xf>
    <xf numFmtId="0" fontId="10" fillId="2" borderId="1" xfId="0" applyFont="1" applyFill="1" applyBorder="1"/>
    <xf numFmtId="0" fontId="10" fillId="2" borderId="1" xfId="1" applyFont="1" applyFill="1" applyBorder="1" applyAlignment="1"/>
    <xf numFmtId="0" fontId="9" fillId="0" borderId="1" xfId="1" applyFont="1" applyFill="1" applyBorder="1" applyAlignment="1"/>
    <xf numFmtId="0" fontId="10" fillId="2" borderId="5" xfId="1" applyFont="1" applyFill="1" applyBorder="1" applyAlignment="1">
      <alignment horizontal="center"/>
    </xf>
    <xf numFmtId="166" fontId="10" fillId="2" borderId="6" xfId="1" applyNumberFormat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/>
    </xf>
    <xf numFmtId="0" fontId="7" fillId="0" borderId="5" xfId="1" applyFont="1" applyFill="1" applyBorder="1" applyAlignment="1">
      <alignment horizontal="center"/>
    </xf>
    <xf numFmtId="167" fontId="10" fillId="2" borderId="6" xfId="1" applyNumberFormat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/>
    </xf>
    <xf numFmtId="0" fontId="9" fillId="0" borderId="5" xfId="1" applyFont="1" applyFill="1" applyBorder="1" applyAlignment="1">
      <alignment horizontal="center"/>
    </xf>
    <xf numFmtId="0" fontId="7" fillId="0" borderId="7" xfId="1" applyFont="1" applyFill="1" applyBorder="1" applyAlignment="1"/>
    <xf numFmtId="0" fontId="10" fillId="2" borderId="8" xfId="1" applyFont="1" applyFill="1" applyBorder="1" applyAlignment="1"/>
    <xf numFmtId="167" fontId="10" fillId="2" borderId="9" xfId="1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0" fillId="3" borderId="1" xfId="1" applyFont="1" applyFill="1" applyBorder="1" applyAlignment="1"/>
    <xf numFmtId="166" fontId="6" fillId="0" borderId="6" xfId="1" applyNumberFormat="1" applyFont="1" applyFill="1" applyBorder="1" applyAlignment="1">
      <alignment horizontal="center" vertical="center"/>
    </xf>
    <xf numFmtId="167" fontId="10" fillId="3" borderId="6" xfId="1" applyNumberFormat="1" applyFont="1" applyFill="1" applyBorder="1" applyAlignment="1">
      <alignment horizontal="center" vertical="center"/>
    </xf>
    <xf numFmtId="167" fontId="6" fillId="0" borderId="6" xfId="1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/>
    <xf numFmtId="166" fontId="0" fillId="0" borderId="0" xfId="0" applyNumberFormat="1"/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7" fontId="12" fillId="0" borderId="6" xfId="0" applyNumberFormat="1" applyFont="1" applyBorder="1" applyAlignment="1">
      <alignment horizontal="center" vertical="center" wrapText="1"/>
    </xf>
    <xf numFmtId="0" fontId="11" fillId="2" borderId="5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 wrapText="1"/>
    </xf>
    <xf numFmtId="0" fontId="11" fillId="2" borderId="8" xfId="0" applyFont="1" applyFill="1" applyBorder="1" applyAlignment="1">
      <alignment vertical="center" wrapText="1"/>
    </xf>
    <xf numFmtId="167" fontId="11" fillId="2" borderId="6" xfId="0" applyNumberFormat="1" applyFont="1" applyFill="1" applyBorder="1" applyAlignment="1">
      <alignment horizontal="center" vertical="center" wrapText="1"/>
    </xf>
    <xf numFmtId="167" fontId="11" fillId="2" borderId="9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/>
    <xf numFmtId="0" fontId="12" fillId="0" borderId="1" xfId="0" applyFont="1" applyFill="1" applyBorder="1"/>
    <xf numFmtId="0" fontId="16" fillId="0" borderId="1" xfId="0" applyFont="1" applyBorder="1"/>
    <xf numFmtId="0" fontId="16" fillId="0" borderId="8" xfId="0" applyFont="1" applyBorder="1"/>
    <xf numFmtId="49" fontId="20" fillId="0" borderId="0" xfId="1" applyNumberFormat="1" applyFont="1" applyFill="1" applyBorder="1" applyAlignment="1">
      <alignment horizontal="center"/>
    </xf>
    <xf numFmtId="49" fontId="22" fillId="0" borderId="0" xfId="1" applyNumberFormat="1" applyFont="1" applyFill="1" applyBorder="1" applyAlignment="1">
      <alignment horizontal="left"/>
    </xf>
    <xf numFmtId="166" fontId="0" fillId="0" borderId="0" xfId="0" applyNumberFormat="1" applyFill="1" applyBorder="1"/>
    <xf numFmtId="0" fontId="0" fillId="0" borderId="0" xfId="0" applyFill="1"/>
    <xf numFmtId="0" fontId="21" fillId="0" borderId="0" xfId="0" applyFont="1" applyFill="1"/>
    <xf numFmtId="166" fontId="21" fillId="0" borderId="0" xfId="0" applyNumberFormat="1" applyFont="1" applyFill="1"/>
    <xf numFmtId="49" fontId="18" fillId="0" borderId="0" xfId="1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19" fillId="0" borderId="0" xfId="0" applyFont="1" applyBorder="1"/>
    <xf numFmtId="49" fontId="10" fillId="4" borderId="8" xfId="1" applyNumberFormat="1" applyFont="1" applyFill="1" applyBorder="1" applyAlignment="1">
      <alignment horizontal="left"/>
    </xf>
    <xf numFmtId="0" fontId="6" fillId="0" borderId="2" xfId="1" applyFont="1" applyFill="1" applyBorder="1" applyAlignment="1">
      <alignment vertical="center" wrapText="1"/>
    </xf>
    <xf numFmtId="49" fontId="6" fillId="0" borderId="3" xfId="1" applyNumberFormat="1" applyFont="1" applyFill="1" applyBorder="1" applyAlignment="1">
      <alignment vertical="center" wrapText="1"/>
    </xf>
    <xf numFmtId="49" fontId="8" fillId="0" borderId="5" xfId="1" applyNumberFormat="1" applyFont="1" applyFill="1" applyBorder="1" applyAlignment="1">
      <alignment horizontal="center"/>
    </xf>
    <xf numFmtId="49" fontId="8" fillId="0" borderId="1" xfId="1" applyNumberFormat="1" applyFont="1" applyFill="1" applyBorder="1" applyAlignment="1">
      <alignment horizontal="left"/>
    </xf>
    <xf numFmtId="49" fontId="6" fillId="2" borderId="5" xfId="1" applyNumberFormat="1" applyFont="1" applyFill="1" applyBorder="1" applyAlignment="1">
      <alignment horizontal="center"/>
    </xf>
    <xf numFmtId="49" fontId="6" fillId="2" borderId="1" xfId="1" applyNumberFormat="1" applyFont="1" applyFill="1" applyBorder="1" applyAlignment="1">
      <alignment horizontal="left"/>
    </xf>
    <xf numFmtId="49" fontId="8" fillId="0" borderId="1" xfId="1" applyNumberFormat="1" applyFont="1" applyFill="1" applyBorder="1" applyAlignment="1">
      <alignment horizontal="left" wrapText="1"/>
    </xf>
    <xf numFmtId="49" fontId="6" fillId="2" borderId="1" xfId="1" applyNumberFormat="1" applyFont="1" applyFill="1" applyBorder="1" applyAlignment="1">
      <alignment horizontal="left" wrapText="1"/>
    </xf>
    <xf numFmtId="49" fontId="6" fillId="4" borderId="7" xfId="1" applyNumberFormat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 vertical="center" wrapText="1"/>
    </xf>
    <xf numFmtId="167" fontId="8" fillId="0" borderId="6" xfId="0" applyNumberFormat="1" applyFont="1" applyFill="1" applyBorder="1" applyAlignment="1">
      <alignment horizontal="center"/>
    </xf>
    <xf numFmtId="167" fontId="6" fillId="2" borderId="6" xfId="0" applyNumberFormat="1" applyFont="1" applyFill="1" applyBorder="1" applyAlignment="1">
      <alignment horizontal="center"/>
    </xf>
    <xf numFmtId="167" fontId="11" fillId="4" borderId="9" xfId="0" applyNumberFormat="1" applyFont="1" applyFill="1" applyBorder="1" applyAlignment="1">
      <alignment horizontal="center"/>
    </xf>
    <xf numFmtId="0" fontId="23" fillId="0" borderId="0" xfId="0" applyFont="1"/>
    <xf numFmtId="0" fontId="23" fillId="2" borderId="11" xfId="0" applyFont="1" applyFill="1" applyBorder="1"/>
    <xf numFmtId="0" fontId="0" fillId="5" borderId="0" xfId="0" applyFill="1"/>
    <xf numFmtId="49" fontId="11" fillId="2" borderId="5" xfId="0" applyNumberFormat="1" applyFont="1" applyFill="1" applyBorder="1" applyAlignment="1">
      <alignment horizontal="right"/>
    </xf>
    <xf numFmtId="49" fontId="16" fillId="0" borderId="5" xfId="0" applyNumberFormat="1" applyFont="1" applyBorder="1" applyAlignment="1">
      <alignment horizontal="right"/>
    </xf>
    <xf numFmtId="49" fontId="12" fillId="0" borderId="5" xfId="0" applyNumberFormat="1" applyFont="1" applyFill="1" applyBorder="1" applyAlignment="1">
      <alignment horizontal="right"/>
    </xf>
    <xf numFmtId="49" fontId="11" fillId="5" borderId="5" xfId="0" applyNumberFormat="1" applyFont="1" applyFill="1" applyBorder="1" applyAlignment="1">
      <alignment horizontal="right"/>
    </xf>
    <xf numFmtId="49" fontId="16" fillId="0" borderId="7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3" fillId="5" borderId="1" xfId="0" applyFont="1" applyFill="1" applyBorder="1"/>
    <xf numFmtId="0" fontId="8" fillId="0" borderId="1" xfId="1" applyFont="1" applyFill="1" applyBorder="1" applyAlignment="1"/>
    <xf numFmtId="0" fontId="11" fillId="2" borderId="12" xfId="0" applyFont="1" applyFill="1" applyBorder="1"/>
    <xf numFmtId="49" fontId="16" fillId="0" borderId="12" xfId="0" applyNumberFormat="1" applyFont="1" applyBorder="1" applyAlignment="1">
      <alignment horizontal="center"/>
    </xf>
    <xf numFmtId="49" fontId="11" fillId="2" borderId="12" xfId="0" applyNumberFormat="1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0" fontId="11" fillId="5" borderId="12" xfId="0" applyFont="1" applyFill="1" applyBorder="1"/>
    <xf numFmtId="0" fontId="11" fillId="2" borderId="12" xfId="0" applyFont="1" applyFill="1" applyBorder="1" applyAlignment="1">
      <alignment horizontal="center"/>
    </xf>
    <xf numFmtId="0" fontId="16" fillId="0" borderId="13" xfId="0" applyFont="1" applyBorder="1" applyAlignment="1">
      <alignment horizontal="center"/>
    </xf>
    <xf numFmtId="4" fontId="11" fillId="2" borderId="14" xfId="0" applyNumberFormat="1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0" fontId="12" fillId="0" borderId="15" xfId="0" applyFont="1" applyBorder="1" applyAlignment="1">
      <alignment horizontal="center"/>
    </xf>
    <xf numFmtId="4" fontId="11" fillId="2" borderId="16" xfId="0" applyNumberFormat="1" applyFont="1" applyFill="1" applyBorder="1" applyAlignment="1">
      <alignment horizontal="center"/>
    </xf>
    <xf numFmtId="4" fontId="12" fillId="0" borderId="16" xfId="0" applyNumberFormat="1" applyFont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2" fontId="11" fillId="2" borderId="16" xfId="0" applyNumberFormat="1" applyFont="1" applyFill="1" applyBorder="1" applyAlignment="1">
      <alignment horizontal="center"/>
    </xf>
    <xf numFmtId="2" fontId="12" fillId="0" borderId="17" xfId="0" applyNumberFormat="1" applyFont="1" applyBorder="1" applyAlignment="1">
      <alignment horizontal="center"/>
    </xf>
    <xf numFmtId="0" fontId="17" fillId="0" borderId="18" xfId="0" applyFont="1" applyBorder="1" applyAlignment="1">
      <alignment horizontal="right"/>
    </xf>
    <xf numFmtId="0" fontId="17" fillId="0" borderId="19" xfId="0" applyFont="1" applyBorder="1" applyAlignment="1">
      <alignment horizontal="center"/>
    </xf>
    <xf numFmtId="0" fontId="17" fillId="0" borderId="20" xfId="0" applyFont="1" applyBorder="1" applyAlignment="1">
      <alignment horizontal="center"/>
    </xf>
    <xf numFmtId="0" fontId="17" fillId="0" borderId="21" xfId="0" applyFont="1" applyBorder="1" applyAlignment="1">
      <alignment horizontal="center" wrapText="1"/>
    </xf>
    <xf numFmtId="0" fontId="17" fillId="0" borderId="22" xfId="0" applyFont="1" applyBorder="1" applyAlignment="1">
      <alignment horizontal="center" wrapText="1"/>
    </xf>
    <xf numFmtId="49" fontId="11" fillId="2" borderId="23" xfId="0" applyNumberFormat="1" applyFont="1" applyFill="1" applyBorder="1" applyAlignment="1">
      <alignment horizontal="right"/>
    </xf>
    <xf numFmtId="0" fontId="11" fillId="2" borderId="24" xfId="0" applyFont="1" applyFill="1" applyBorder="1"/>
    <xf numFmtId="0" fontId="11" fillId="2" borderId="25" xfId="0" applyFont="1" applyFill="1" applyBorder="1"/>
    <xf numFmtId="4" fontId="11" fillId="2" borderId="26" xfId="0" applyNumberFormat="1" applyFont="1" applyFill="1" applyBorder="1" applyAlignment="1">
      <alignment horizontal="center"/>
    </xf>
    <xf numFmtId="4" fontId="11" fillId="2" borderId="27" xfId="0" applyNumberFormat="1" applyFont="1" applyFill="1" applyBorder="1" applyAlignment="1">
      <alignment horizontal="center"/>
    </xf>
    <xf numFmtId="0" fontId="16" fillId="0" borderId="28" xfId="0" applyFont="1" applyBorder="1" applyAlignment="1">
      <alignment horizontal="right"/>
    </xf>
    <xf numFmtId="4" fontId="11" fillId="0" borderId="11" xfId="0" applyNumberFormat="1" applyFont="1" applyBorder="1" applyAlignment="1">
      <alignment horizontal="center"/>
    </xf>
    <xf numFmtId="4" fontId="11" fillId="0" borderId="31" xfId="0" applyNumberFormat="1" applyFont="1" applyBorder="1" applyAlignment="1">
      <alignment horizontal="center"/>
    </xf>
    <xf numFmtId="0" fontId="8" fillId="5" borderId="5" xfId="1" applyFont="1" applyFill="1" applyBorder="1" applyAlignment="1">
      <alignment horizontal="center" vertical="center" wrapText="1"/>
    </xf>
    <xf numFmtId="49" fontId="8" fillId="5" borderId="1" xfId="1" applyNumberFormat="1" applyFont="1" applyFill="1" applyBorder="1" applyAlignment="1">
      <alignment horizontal="left"/>
    </xf>
    <xf numFmtId="167" fontId="6" fillId="5" borderId="6" xfId="1" applyNumberFormat="1" applyFont="1" applyFill="1" applyBorder="1" applyAlignment="1">
      <alignment horizontal="center" vertical="center" wrapText="1"/>
    </xf>
    <xf numFmtId="167" fontId="8" fillId="0" borderId="14" xfId="0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left"/>
    </xf>
    <xf numFmtId="0" fontId="4" fillId="0" borderId="2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49" fontId="18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11" fillId="0" borderId="10" xfId="0" applyFont="1" applyBorder="1" applyAlignment="1">
      <alignment horizontal="center" wrapText="1"/>
    </xf>
  </cellXfs>
  <cellStyles count="6">
    <cellStyle name="Обычный" xfId="0" builtinId="0"/>
    <cellStyle name="Обычный 2" xfId="1"/>
    <cellStyle name="Обычный 3" xfId="4"/>
    <cellStyle name="Обычный 4" xfId="3"/>
    <cellStyle name="Финансовый 2" xfId="2"/>
    <cellStyle name="Финансовый 2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9"/>
  <sheetViews>
    <sheetView workbookViewId="0">
      <selection activeCell="H23" sqref="H23"/>
    </sheetView>
  </sheetViews>
  <sheetFormatPr defaultRowHeight="15"/>
  <cols>
    <col min="2" max="2" width="27.7109375" customWidth="1"/>
    <col min="3" max="3" width="39" customWidth="1"/>
    <col min="4" max="4" width="17.140625" customWidth="1"/>
  </cols>
  <sheetData>
    <row r="3" spans="2:4" ht="33">
      <c r="B3" s="66" t="s">
        <v>174</v>
      </c>
      <c r="C3" s="66"/>
      <c r="D3" s="66"/>
    </row>
    <row r="4" spans="2:4" ht="33.75" thickBot="1">
      <c r="B4" s="66"/>
      <c r="C4" s="66"/>
      <c r="D4" s="66"/>
    </row>
    <row r="5" spans="2:4" ht="33.75" thickBot="1">
      <c r="B5" s="66" t="s">
        <v>151</v>
      </c>
      <c r="C5" s="67" t="s">
        <v>176</v>
      </c>
      <c r="D5" s="66" t="s">
        <v>152</v>
      </c>
    </row>
    <row r="6" spans="2:4" ht="33">
      <c r="B6" s="66"/>
      <c r="C6" s="66"/>
      <c r="D6" s="66"/>
    </row>
    <row r="7" spans="2:4">
      <c r="B7" t="s">
        <v>154</v>
      </c>
    </row>
    <row r="8" spans="2:4">
      <c r="B8" t="s">
        <v>153</v>
      </c>
    </row>
    <row r="9" spans="2:4">
      <c r="B9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zoomScaleNormal="100" workbookViewId="0">
      <selection activeCell="B48" sqref="B48"/>
    </sheetView>
  </sheetViews>
  <sheetFormatPr defaultRowHeight="15"/>
  <cols>
    <col min="1" max="1" width="12.85546875" style="1" customWidth="1"/>
    <col min="2" max="2" width="76.140625" style="1" customWidth="1"/>
    <col min="3" max="3" width="21.42578125" style="1" customWidth="1"/>
    <col min="4" max="16384" width="9.140625" style="1"/>
  </cols>
  <sheetData>
    <row r="1" spans="1:3" ht="19.5" thickBot="1">
      <c r="B1" s="20" t="s">
        <v>177</v>
      </c>
    </row>
    <row r="2" spans="1:3" ht="15" customHeight="1">
      <c r="A2" s="116" t="s">
        <v>29</v>
      </c>
      <c r="B2" s="118" t="s">
        <v>0</v>
      </c>
      <c r="C2" s="120" t="s">
        <v>8</v>
      </c>
    </row>
    <row r="3" spans="1:3" ht="22.9" customHeight="1">
      <c r="A3" s="117"/>
      <c r="B3" s="119"/>
      <c r="C3" s="121"/>
    </row>
    <row r="4" spans="1:3" ht="18.75">
      <c r="A4" s="10">
        <v>111</v>
      </c>
      <c r="B4" s="3" t="s">
        <v>1</v>
      </c>
      <c r="C4" s="11">
        <f>C5+C6</f>
        <v>2100</v>
      </c>
    </row>
    <row r="5" spans="1:3" ht="15.75">
      <c r="A5" s="12">
        <v>111110</v>
      </c>
      <c r="B5" s="4" t="s">
        <v>17</v>
      </c>
      <c r="C5" s="22">
        <v>2000</v>
      </c>
    </row>
    <row r="6" spans="1:3" ht="15.75">
      <c r="A6" s="12">
        <v>111121</v>
      </c>
      <c r="B6" s="2" t="s">
        <v>16</v>
      </c>
      <c r="C6" s="22">
        <v>100</v>
      </c>
    </row>
    <row r="7" spans="1:3" ht="18.75">
      <c r="A7" s="10">
        <v>113</v>
      </c>
      <c r="B7" s="3" t="s">
        <v>2</v>
      </c>
      <c r="C7" s="11">
        <f>C11+C12+C13+C10+C8+C9</f>
        <v>692.8</v>
      </c>
    </row>
    <row r="8" spans="1:3" ht="29.25" customHeight="1">
      <c r="A8" s="12">
        <v>113161</v>
      </c>
      <c r="B8" s="2" t="s">
        <v>18</v>
      </c>
      <c r="C8" s="22">
        <v>495</v>
      </c>
    </row>
    <row r="9" spans="1:3" ht="20.25" customHeight="1">
      <c r="A9" s="12">
        <v>113171</v>
      </c>
      <c r="B9" s="2" t="s">
        <v>7</v>
      </c>
      <c r="C9" s="22">
        <v>80</v>
      </c>
    </row>
    <row r="10" spans="1:3" ht="20.25" customHeight="1">
      <c r="A10" s="12">
        <v>113210</v>
      </c>
      <c r="B10" s="4" t="s">
        <v>19</v>
      </c>
      <c r="C10" s="22">
        <v>30</v>
      </c>
    </row>
    <row r="11" spans="1:3" ht="20.25" customHeight="1">
      <c r="A11" s="12">
        <v>113220</v>
      </c>
      <c r="B11" s="4" t="s">
        <v>20</v>
      </c>
      <c r="C11" s="22">
        <v>46</v>
      </c>
    </row>
    <row r="12" spans="1:3" ht="45.75" customHeight="1">
      <c r="A12" s="12">
        <v>113230</v>
      </c>
      <c r="B12" s="5" t="s">
        <v>178</v>
      </c>
      <c r="C12" s="22">
        <v>30</v>
      </c>
    </row>
    <row r="13" spans="1:3" ht="32.25" customHeight="1">
      <c r="A13" s="12">
        <v>113240</v>
      </c>
      <c r="B13" s="5" t="s">
        <v>179</v>
      </c>
      <c r="C13" s="22">
        <v>11.8</v>
      </c>
    </row>
    <row r="14" spans="1:3" ht="18.75">
      <c r="A14" s="10">
        <v>114</v>
      </c>
      <c r="B14" s="8" t="s">
        <v>3</v>
      </c>
      <c r="C14" s="11">
        <f>SUM(C15:C21)</f>
        <v>621.1</v>
      </c>
    </row>
    <row r="15" spans="1:3" ht="15.75">
      <c r="A15" s="12">
        <v>114411</v>
      </c>
      <c r="B15" s="77" t="s">
        <v>180</v>
      </c>
      <c r="C15" s="22">
        <v>1.8</v>
      </c>
    </row>
    <row r="16" spans="1:3" ht="15.75">
      <c r="A16" s="12">
        <v>114412</v>
      </c>
      <c r="B16" s="77" t="s">
        <v>182</v>
      </c>
      <c r="C16" s="22">
        <v>55</v>
      </c>
    </row>
    <row r="17" spans="1:3" ht="15.75" hidden="1" customHeight="1">
      <c r="A17" s="12">
        <v>114414</v>
      </c>
      <c r="B17" s="2" t="s">
        <v>9</v>
      </c>
      <c r="C17" s="22">
        <v>0</v>
      </c>
    </row>
    <row r="18" spans="1:3" ht="15.75">
      <c r="A18" s="12">
        <v>114415</v>
      </c>
      <c r="B18" s="2" t="s">
        <v>21</v>
      </c>
      <c r="C18" s="22">
        <v>0.3</v>
      </c>
    </row>
    <row r="19" spans="1:3" ht="15.75" customHeight="1">
      <c r="A19" s="12">
        <v>114418</v>
      </c>
      <c r="B19" s="2" t="s">
        <v>11</v>
      </c>
      <c r="C19" s="22">
        <v>150</v>
      </c>
    </row>
    <row r="20" spans="1:3" ht="15.75">
      <c r="A20" s="12">
        <v>114426</v>
      </c>
      <c r="B20" s="2" t="s">
        <v>181</v>
      </c>
      <c r="C20" s="22">
        <v>384</v>
      </c>
    </row>
    <row r="21" spans="1:3" ht="15.75">
      <c r="A21" s="12">
        <v>114522</v>
      </c>
      <c r="B21" s="4" t="s">
        <v>10</v>
      </c>
      <c r="C21" s="22">
        <v>30</v>
      </c>
    </row>
    <row r="22" spans="1:3" ht="18.75">
      <c r="A22" s="10">
        <v>141</v>
      </c>
      <c r="B22" s="6" t="s">
        <v>4</v>
      </c>
      <c r="C22" s="11">
        <f>SUM(C23:C24)</f>
        <v>337.5</v>
      </c>
    </row>
    <row r="23" spans="1:3" ht="15.75">
      <c r="A23" s="12">
        <v>141522</v>
      </c>
      <c r="B23" s="2" t="s">
        <v>183</v>
      </c>
      <c r="C23" s="22">
        <v>330</v>
      </c>
    </row>
    <row r="24" spans="1:3" ht="15.75">
      <c r="A24" s="12">
        <v>141533</v>
      </c>
      <c r="B24" s="2" t="s">
        <v>184</v>
      </c>
      <c r="C24" s="22">
        <v>7.5</v>
      </c>
    </row>
    <row r="25" spans="1:3" ht="18.75">
      <c r="A25" s="10">
        <v>142</v>
      </c>
      <c r="B25" s="6" t="s">
        <v>5</v>
      </c>
      <c r="C25" s="11">
        <f>SUM(C27:C29)</f>
        <v>140.6</v>
      </c>
    </row>
    <row r="26" spans="1:3" ht="15.75" hidden="1">
      <c r="A26" s="12">
        <v>142211</v>
      </c>
      <c r="B26" s="4" t="s">
        <v>15</v>
      </c>
      <c r="C26" s="22">
        <v>0</v>
      </c>
    </row>
    <row r="27" spans="1:3" ht="31.5">
      <c r="A27" s="12">
        <v>142215</v>
      </c>
      <c r="B27" s="5" t="s">
        <v>12</v>
      </c>
      <c r="C27" s="22">
        <v>0.2</v>
      </c>
    </row>
    <row r="28" spans="1:3" ht="19.5" customHeight="1">
      <c r="A28" s="12">
        <v>142252</v>
      </c>
      <c r="B28" s="2" t="s">
        <v>13</v>
      </c>
      <c r="C28" s="22">
        <v>5.4</v>
      </c>
    </row>
    <row r="29" spans="1:3" ht="15.75">
      <c r="A29" s="12">
        <v>142310</v>
      </c>
      <c r="B29" s="2" t="s">
        <v>185</v>
      </c>
      <c r="C29" s="22">
        <v>135</v>
      </c>
    </row>
    <row r="30" spans="1:3" ht="18.75">
      <c r="A30" s="10">
        <v>143</v>
      </c>
      <c r="B30" s="6" t="s">
        <v>186</v>
      </c>
      <c r="C30" s="11">
        <f>C31</f>
        <v>0.3</v>
      </c>
    </row>
    <row r="31" spans="1:3" ht="15.75">
      <c r="A31" s="12">
        <v>143130</v>
      </c>
      <c r="B31" s="2" t="s">
        <v>187</v>
      </c>
      <c r="C31" s="22">
        <v>0.3</v>
      </c>
    </row>
    <row r="32" spans="1:3" ht="18.75">
      <c r="A32" s="10">
        <v>144</v>
      </c>
      <c r="B32" s="6" t="s">
        <v>188</v>
      </c>
      <c r="C32" s="11">
        <f>C33</f>
        <v>1</v>
      </c>
    </row>
    <row r="33" spans="1:3" ht="31.5">
      <c r="A33" s="12">
        <v>144113</v>
      </c>
      <c r="B33" s="2" t="s">
        <v>189</v>
      </c>
      <c r="C33" s="22">
        <v>1</v>
      </c>
    </row>
    <row r="34" spans="1:3" ht="18.75">
      <c r="A34" s="10">
        <v>145</v>
      </c>
      <c r="B34" s="7" t="s">
        <v>190</v>
      </c>
      <c r="C34" s="11">
        <f>C35</f>
        <v>74</v>
      </c>
    </row>
    <row r="35" spans="1:3" ht="31.5">
      <c r="A35" s="12">
        <v>145142</v>
      </c>
      <c r="B35" s="2" t="s">
        <v>14</v>
      </c>
      <c r="C35" s="22">
        <v>74</v>
      </c>
    </row>
    <row r="36" spans="1:3" ht="18.75">
      <c r="A36" s="13"/>
      <c r="B36" s="8" t="s">
        <v>22</v>
      </c>
      <c r="C36" s="14">
        <f>C4+C7+C14+C22+C25+C34+C30+C32</f>
        <v>3967.3</v>
      </c>
    </row>
    <row r="37" spans="1:3" ht="18.75">
      <c r="A37" s="15">
        <v>193</v>
      </c>
      <c r="B37" s="21" t="s">
        <v>30</v>
      </c>
      <c r="C37" s="23">
        <f>SUM(C38:C45)</f>
        <v>12179.8</v>
      </c>
    </row>
    <row r="38" spans="1:3" ht="15.75">
      <c r="A38" s="16">
        <v>193111</v>
      </c>
      <c r="B38" s="9" t="s">
        <v>6</v>
      </c>
      <c r="C38" s="24">
        <v>402.7</v>
      </c>
    </row>
    <row r="39" spans="1:3" ht="15.75">
      <c r="A39" s="16">
        <v>193111</v>
      </c>
      <c r="B39" s="9" t="s">
        <v>25</v>
      </c>
      <c r="C39" s="24">
        <v>319.10000000000002</v>
      </c>
    </row>
    <row r="40" spans="1:3" ht="15.75">
      <c r="A40" s="16">
        <v>193111</v>
      </c>
      <c r="B40" s="9" t="s">
        <v>26</v>
      </c>
      <c r="C40" s="24">
        <v>454</v>
      </c>
    </row>
    <row r="41" spans="1:3" ht="15.75">
      <c r="A41" s="16">
        <v>193112</v>
      </c>
      <c r="B41" s="9" t="s">
        <v>191</v>
      </c>
      <c r="C41" s="24">
        <v>8310.9</v>
      </c>
    </row>
    <row r="42" spans="1:3" ht="15.75">
      <c r="A42" s="16">
        <v>193112</v>
      </c>
      <c r="B42" s="9" t="s">
        <v>192</v>
      </c>
      <c r="C42" s="24">
        <v>420.7</v>
      </c>
    </row>
    <row r="43" spans="1:3" ht="15.75">
      <c r="A43" s="16">
        <v>193116</v>
      </c>
      <c r="B43" s="9" t="s">
        <v>24</v>
      </c>
      <c r="C43" s="24">
        <v>820.8</v>
      </c>
    </row>
    <row r="44" spans="1:3" ht="15.75">
      <c r="A44" s="16">
        <v>193131</v>
      </c>
      <c r="B44" s="9" t="s">
        <v>27</v>
      </c>
      <c r="C44" s="24">
        <v>1362.7</v>
      </c>
    </row>
    <row r="45" spans="1:3" ht="15.75">
      <c r="A45" s="16">
        <v>193133</v>
      </c>
      <c r="B45" s="9" t="s">
        <v>28</v>
      </c>
      <c r="C45" s="24">
        <v>88.9</v>
      </c>
    </row>
    <row r="46" spans="1:3" ht="19.5" thickBot="1">
      <c r="A46" s="17"/>
      <c r="B46" s="18" t="s">
        <v>23</v>
      </c>
      <c r="C46" s="19">
        <f>C37+C36</f>
        <v>16147.099999999999</v>
      </c>
    </row>
    <row r="48" spans="1:3">
      <c r="B48" s="25" t="s">
        <v>193</v>
      </c>
    </row>
  </sheetData>
  <mergeCells count="3">
    <mergeCell ref="A2:A3"/>
    <mergeCell ref="B2:B3"/>
    <mergeCell ref="C2:C3"/>
  </mergeCells>
  <pageMargins left="0.7" right="0.7" top="0.75" bottom="0.75" header="0.3" footer="0.3"/>
  <pageSetup paperSize="9" scale="7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0"/>
  <sheetViews>
    <sheetView tabSelected="1" zoomScaleNormal="100" workbookViewId="0">
      <selection activeCell="F28" sqref="F28"/>
    </sheetView>
  </sheetViews>
  <sheetFormatPr defaultRowHeight="15"/>
  <cols>
    <col min="1" max="1" width="22.42578125" style="1" customWidth="1"/>
    <col min="2" max="2" width="54.5703125" style="1" customWidth="1"/>
    <col min="3" max="3" width="22.140625" style="1" customWidth="1"/>
    <col min="4" max="16384" width="9.140625" style="1"/>
  </cols>
  <sheetData>
    <row r="1" spans="1:3" ht="15" customHeight="1">
      <c r="A1" s="49"/>
      <c r="B1" s="49"/>
      <c r="C1" s="50"/>
    </row>
    <row r="2" spans="1:3" ht="15" customHeight="1">
      <c r="A2" s="49"/>
      <c r="B2" s="122" t="s">
        <v>195</v>
      </c>
      <c r="C2" s="122"/>
    </row>
    <row r="3" spans="1:3" ht="15" customHeight="1" thickBot="1">
      <c r="A3" s="49"/>
      <c r="B3" s="49"/>
      <c r="C3" s="51"/>
    </row>
    <row r="4" spans="1:3" ht="28.5" customHeight="1">
      <c r="A4" s="53" t="s">
        <v>243</v>
      </c>
      <c r="B4" s="54" t="s">
        <v>148</v>
      </c>
      <c r="C4" s="62" t="s">
        <v>8</v>
      </c>
    </row>
    <row r="5" spans="1:3" s="68" customFormat="1" ht="15.75">
      <c r="A5" s="111">
        <v>211180</v>
      </c>
      <c r="B5" s="112" t="s">
        <v>101</v>
      </c>
      <c r="C5" s="113">
        <v>8326.1</v>
      </c>
    </row>
    <row r="6" spans="1:3" ht="15.75">
      <c r="A6" s="55" t="s">
        <v>212</v>
      </c>
      <c r="B6" s="56" t="s">
        <v>213</v>
      </c>
      <c r="C6" s="63">
        <v>150</v>
      </c>
    </row>
    <row r="7" spans="1:3" ht="15.75">
      <c r="A7" s="55" t="s">
        <v>102</v>
      </c>
      <c r="B7" s="56" t="s">
        <v>103</v>
      </c>
      <c r="C7" s="63">
        <v>2441.4</v>
      </c>
    </row>
    <row r="8" spans="1:3" ht="15.75">
      <c r="A8" s="55" t="s">
        <v>104</v>
      </c>
      <c r="B8" s="56" t="s">
        <v>105</v>
      </c>
      <c r="C8" s="63">
        <v>31.1</v>
      </c>
    </row>
    <row r="9" spans="1:3" s="47" customFormat="1" ht="15.75">
      <c r="A9" s="57" t="s">
        <v>106</v>
      </c>
      <c r="B9" s="58" t="s">
        <v>107</v>
      </c>
      <c r="C9" s="64">
        <f>SUM(C5:C8)</f>
        <v>10948.6</v>
      </c>
    </row>
    <row r="10" spans="1:3" ht="15.75">
      <c r="A10" s="55" t="s">
        <v>108</v>
      </c>
      <c r="B10" s="59" t="s">
        <v>109</v>
      </c>
      <c r="C10" s="63">
        <v>447.1</v>
      </c>
    </row>
    <row r="11" spans="1:3" ht="15.75">
      <c r="A11" s="55" t="s">
        <v>110</v>
      </c>
      <c r="B11" s="59" t="s">
        <v>111</v>
      </c>
      <c r="C11" s="63">
        <v>446.2</v>
      </c>
    </row>
    <row r="12" spans="1:3" ht="15.75">
      <c r="A12" s="55" t="s">
        <v>112</v>
      </c>
      <c r="B12" s="59" t="s">
        <v>214</v>
      </c>
      <c r="C12" s="63">
        <v>31</v>
      </c>
    </row>
    <row r="13" spans="1:3" ht="15.75">
      <c r="A13" s="55" t="s">
        <v>113</v>
      </c>
      <c r="B13" s="59" t="s">
        <v>215</v>
      </c>
      <c r="C13" s="63">
        <v>41.3</v>
      </c>
    </row>
    <row r="14" spans="1:3" ht="15.75">
      <c r="A14" s="55" t="s">
        <v>114</v>
      </c>
      <c r="B14" s="59" t="s">
        <v>216</v>
      </c>
      <c r="C14" s="63">
        <v>25</v>
      </c>
    </row>
    <row r="15" spans="1:3" ht="15.75">
      <c r="A15" s="55" t="s">
        <v>115</v>
      </c>
      <c r="B15" s="59" t="s">
        <v>217</v>
      </c>
      <c r="C15" s="63">
        <v>36.299999999999997</v>
      </c>
    </row>
    <row r="16" spans="1:3" ht="15.75">
      <c r="A16" s="55" t="s">
        <v>218</v>
      </c>
      <c r="B16" s="59" t="s">
        <v>219</v>
      </c>
      <c r="C16" s="63">
        <v>94</v>
      </c>
    </row>
    <row r="17" spans="1:4" ht="15.75">
      <c r="A17" s="55" t="s">
        <v>116</v>
      </c>
      <c r="B17" s="59" t="s">
        <v>220</v>
      </c>
      <c r="C17" s="63">
        <v>85</v>
      </c>
    </row>
    <row r="18" spans="1:4" ht="15.75">
      <c r="A18" s="55" t="s">
        <v>117</v>
      </c>
      <c r="B18" s="59" t="s">
        <v>221</v>
      </c>
      <c r="C18" s="63">
        <v>131</v>
      </c>
    </row>
    <row r="19" spans="1:4" ht="15.75">
      <c r="A19" s="55" t="s">
        <v>118</v>
      </c>
      <c r="B19" s="59" t="s">
        <v>222</v>
      </c>
      <c r="C19" s="63">
        <v>8</v>
      </c>
    </row>
    <row r="20" spans="1:4" ht="15.75">
      <c r="A20" s="55" t="s">
        <v>119</v>
      </c>
      <c r="B20" s="59" t="s">
        <v>223</v>
      </c>
      <c r="C20" s="63">
        <v>10.8</v>
      </c>
    </row>
    <row r="21" spans="1:4" ht="15.75" hidden="1">
      <c r="A21" s="55" t="s">
        <v>120</v>
      </c>
      <c r="B21" s="59" t="s">
        <v>224</v>
      </c>
      <c r="C21" s="63">
        <v>0</v>
      </c>
    </row>
    <row r="22" spans="1:4" ht="15.75" hidden="1">
      <c r="A22" s="55" t="s">
        <v>121</v>
      </c>
      <c r="B22" s="59" t="s">
        <v>225</v>
      </c>
      <c r="C22" s="63">
        <v>0</v>
      </c>
    </row>
    <row r="23" spans="1:4" ht="15.75">
      <c r="A23" s="55" t="s">
        <v>122</v>
      </c>
      <c r="B23" s="59" t="s">
        <v>226</v>
      </c>
      <c r="C23" s="63">
        <v>14.6</v>
      </c>
    </row>
    <row r="24" spans="1:4" ht="15.75">
      <c r="A24" s="55" t="s">
        <v>123</v>
      </c>
      <c r="B24" s="59" t="s">
        <v>227</v>
      </c>
      <c r="C24" s="63">
        <v>313.8</v>
      </c>
    </row>
    <row r="25" spans="1:4" ht="15.75">
      <c r="A25" s="55" t="s">
        <v>125</v>
      </c>
      <c r="B25" s="59" t="s">
        <v>230</v>
      </c>
      <c r="C25" s="63">
        <v>76</v>
      </c>
    </row>
    <row r="26" spans="1:4" ht="15.75">
      <c r="A26" s="55" t="s">
        <v>126</v>
      </c>
      <c r="B26" s="59" t="s">
        <v>231</v>
      </c>
      <c r="C26" s="63">
        <v>30</v>
      </c>
    </row>
    <row r="27" spans="1:4" ht="15.75" customHeight="1">
      <c r="A27" s="55" t="s">
        <v>232</v>
      </c>
      <c r="B27" s="59" t="s">
        <v>249</v>
      </c>
      <c r="C27" s="63">
        <v>10</v>
      </c>
    </row>
    <row r="28" spans="1:4" ht="30.75" customHeight="1">
      <c r="A28" s="55" t="s">
        <v>124</v>
      </c>
      <c r="B28" s="59" t="s">
        <v>228</v>
      </c>
      <c r="C28" s="63">
        <v>59.2</v>
      </c>
    </row>
    <row r="29" spans="1:4" ht="15.75" hidden="1">
      <c r="A29" s="55" t="s">
        <v>127</v>
      </c>
      <c r="B29" s="59" t="s">
        <v>128</v>
      </c>
      <c r="C29" s="63"/>
    </row>
    <row r="30" spans="1:4" ht="15.75">
      <c r="A30" s="55" t="s">
        <v>129</v>
      </c>
      <c r="B30" s="59" t="s">
        <v>229</v>
      </c>
      <c r="C30" s="63">
        <v>70</v>
      </c>
    </row>
    <row r="31" spans="1:4" s="47" customFormat="1" ht="15.75">
      <c r="A31" s="57" t="s">
        <v>130</v>
      </c>
      <c r="B31" s="60" t="s">
        <v>131</v>
      </c>
      <c r="C31" s="64">
        <f>SUM(C10:C30)</f>
        <v>1929.2999999999997</v>
      </c>
      <c r="D31" s="48"/>
    </row>
    <row r="32" spans="1:4" ht="15.75" hidden="1">
      <c r="A32" s="55" t="s">
        <v>132</v>
      </c>
      <c r="B32" s="59" t="s">
        <v>238</v>
      </c>
      <c r="C32" s="63">
        <v>0</v>
      </c>
    </row>
    <row r="33" spans="1:4" ht="15.75">
      <c r="A33" s="55" t="s">
        <v>133</v>
      </c>
      <c r="B33" s="59" t="s">
        <v>239</v>
      </c>
      <c r="C33" s="63">
        <v>820.8</v>
      </c>
    </row>
    <row r="34" spans="1:4" ht="15.75" hidden="1">
      <c r="A34" s="55" t="s">
        <v>134</v>
      </c>
      <c r="B34" s="59" t="s">
        <v>135</v>
      </c>
      <c r="C34" s="63"/>
    </row>
    <row r="35" spans="1:4" ht="21.6" hidden="1" customHeight="1">
      <c r="A35" s="55" t="s">
        <v>136</v>
      </c>
      <c r="B35" s="59" t="s">
        <v>149</v>
      </c>
      <c r="C35" s="63"/>
    </row>
    <row r="36" spans="1:4" ht="15.75" hidden="1">
      <c r="A36" s="55" t="s">
        <v>137</v>
      </c>
      <c r="B36" s="59" t="s">
        <v>150</v>
      </c>
      <c r="C36" s="63"/>
    </row>
    <row r="37" spans="1:4" ht="15.75">
      <c r="A37" s="55" t="s">
        <v>233</v>
      </c>
      <c r="B37" s="59" t="s">
        <v>234</v>
      </c>
      <c r="C37" s="63">
        <v>200</v>
      </c>
    </row>
    <row r="38" spans="1:4" ht="15.75">
      <c r="A38" s="55" t="s">
        <v>138</v>
      </c>
      <c r="B38" s="59" t="s">
        <v>235</v>
      </c>
      <c r="C38" s="63">
        <v>212.5</v>
      </c>
    </row>
    <row r="39" spans="1:4" ht="15.75">
      <c r="A39" s="55" t="s">
        <v>139</v>
      </c>
      <c r="B39" s="59" t="s">
        <v>236</v>
      </c>
      <c r="C39" s="63">
        <v>68</v>
      </c>
    </row>
    <row r="40" spans="1:4" ht="15.75">
      <c r="A40" s="55" t="s">
        <v>140</v>
      </c>
      <c r="B40" s="115" t="s">
        <v>237</v>
      </c>
      <c r="C40" s="114">
        <v>1482.1</v>
      </c>
    </row>
    <row r="41" spans="1:4" ht="15.75">
      <c r="A41" s="55" t="s">
        <v>141</v>
      </c>
      <c r="B41" s="59" t="s">
        <v>240</v>
      </c>
      <c r="C41" s="63">
        <v>21</v>
      </c>
    </row>
    <row r="42" spans="1:4" ht="15.75" hidden="1">
      <c r="A42" s="55" t="s">
        <v>142</v>
      </c>
      <c r="B42" s="59" t="s">
        <v>241</v>
      </c>
      <c r="C42" s="63"/>
    </row>
    <row r="43" spans="1:4" ht="15.75">
      <c r="A43" s="55" t="s">
        <v>143</v>
      </c>
      <c r="B43" s="59" t="s">
        <v>245</v>
      </c>
      <c r="C43" s="63">
        <v>123.2</v>
      </c>
    </row>
    <row r="44" spans="1:4" ht="15.75">
      <c r="A44" s="55" t="s">
        <v>144</v>
      </c>
      <c r="B44" s="59" t="s">
        <v>246</v>
      </c>
      <c r="C44" s="63">
        <v>230.2</v>
      </c>
    </row>
    <row r="45" spans="1:4" ht="15.75">
      <c r="A45" s="55" t="s">
        <v>145</v>
      </c>
      <c r="B45" s="59" t="s">
        <v>247</v>
      </c>
      <c r="C45" s="63">
        <v>72.400000000000006</v>
      </c>
    </row>
    <row r="46" spans="1:4" ht="15.75">
      <c r="A46" s="55" t="s">
        <v>146</v>
      </c>
      <c r="B46" s="59" t="s">
        <v>248</v>
      </c>
      <c r="C46" s="63">
        <v>39</v>
      </c>
    </row>
    <row r="47" spans="1:4" s="47" customFormat="1" ht="31.5">
      <c r="A47" s="57" t="s">
        <v>242</v>
      </c>
      <c r="B47" s="60" t="s">
        <v>244</v>
      </c>
      <c r="C47" s="64">
        <f>SUM(C32:C46)</f>
        <v>3269.1999999999994</v>
      </c>
    </row>
    <row r="48" spans="1:4" s="47" customFormat="1" ht="24" customHeight="1" thickBot="1">
      <c r="A48" s="61"/>
      <c r="B48" s="52" t="s">
        <v>147</v>
      </c>
      <c r="C48" s="65">
        <f>C47+C31+C9</f>
        <v>16147.099999999999</v>
      </c>
      <c r="D48" s="48"/>
    </row>
    <row r="49" spans="1:3" s="46" customFormat="1" ht="18">
      <c r="A49" s="43"/>
      <c r="B49" s="44"/>
      <c r="C49" s="45"/>
    </row>
    <row r="50" spans="1:3">
      <c r="B50" s="25" t="s">
        <v>194</v>
      </c>
    </row>
  </sheetData>
  <mergeCells count="1">
    <mergeCell ref="B2:C2"/>
  </mergeCells>
  <pageMargins left="0.7" right="0.7" top="0.75" bottom="0.75" header="0.3" footer="0.3"/>
  <pageSetup paperSize="9" scale="8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6"/>
  <sheetViews>
    <sheetView zoomScaleNormal="100" workbookViewId="0">
      <selection activeCell="I32" sqref="I32"/>
    </sheetView>
  </sheetViews>
  <sheetFormatPr defaultRowHeight="15"/>
  <cols>
    <col min="1" max="1" width="18" style="1" customWidth="1"/>
    <col min="2" max="2" width="65.5703125" style="1" customWidth="1"/>
    <col min="3" max="3" width="19.140625" style="1" customWidth="1"/>
    <col min="4" max="16384" width="9.140625" style="1"/>
  </cols>
  <sheetData>
    <row r="1" spans="1:3" ht="19.5" thickBot="1">
      <c r="A1" s="123" t="s">
        <v>196</v>
      </c>
      <c r="B1" s="123"/>
      <c r="C1" s="123"/>
    </row>
    <row r="2" spans="1:3" ht="30" customHeight="1">
      <c r="A2" s="27" t="s">
        <v>31</v>
      </c>
      <c r="B2" s="28" t="s">
        <v>36</v>
      </c>
      <c r="C2" s="29" t="s">
        <v>8</v>
      </c>
    </row>
    <row r="3" spans="1:3" ht="23.25" customHeight="1">
      <c r="A3" s="33" t="s">
        <v>41</v>
      </c>
      <c r="B3" s="34" t="s">
        <v>42</v>
      </c>
      <c r="C3" s="37">
        <f>C4+C5+C6+C7+C8</f>
        <v>2261.3999999999996</v>
      </c>
    </row>
    <row r="4" spans="1:3" ht="15.75">
      <c r="A4" s="30" t="s">
        <v>80</v>
      </c>
      <c r="B4" s="31" t="s">
        <v>37</v>
      </c>
      <c r="C4" s="32">
        <v>1547.8</v>
      </c>
    </row>
    <row r="5" spans="1:3" ht="15.75">
      <c r="A5" s="30" t="s">
        <v>80</v>
      </c>
      <c r="B5" s="31" t="s">
        <v>32</v>
      </c>
      <c r="C5" s="32">
        <v>120.1</v>
      </c>
    </row>
    <row r="6" spans="1:3" ht="15.75">
      <c r="A6" s="30" t="s">
        <v>38</v>
      </c>
      <c r="B6" s="31" t="s">
        <v>33</v>
      </c>
      <c r="C6" s="32">
        <v>433.5</v>
      </c>
    </row>
    <row r="7" spans="1:3" ht="15.75">
      <c r="A7" s="30" t="s">
        <v>39</v>
      </c>
      <c r="B7" s="31" t="s">
        <v>169</v>
      </c>
      <c r="C7" s="32">
        <v>160</v>
      </c>
    </row>
    <row r="8" spans="1:3" ht="15.75" hidden="1">
      <c r="A8" s="30" t="s">
        <v>40</v>
      </c>
      <c r="B8" s="31" t="s">
        <v>79</v>
      </c>
      <c r="C8" s="32"/>
    </row>
    <row r="9" spans="1:3" ht="15" customHeight="1">
      <c r="A9" s="33" t="s">
        <v>43</v>
      </c>
      <c r="B9" s="34" t="s">
        <v>44</v>
      </c>
      <c r="C9" s="37">
        <f>C10</f>
        <v>1.5</v>
      </c>
    </row>
    <row r="10" spans="1:3" ht="15.75">
      <c r="A10" s="30" t="s">
        <v>45</v>
      </c>
      <c r="B10" s="31" t="s">
        <v>200</v>
      </c>
      <c r="C10" s="32">
        <v>1.5</v>
      </c>
    </row>
    <row r="11" spans="1:3" ht="15" customHeight="1">
      <c r="A11" s="33" t="s">
        <v>48</v>
      </c>
      <c r="B11" s="34" t="s">
        <v>46</v>
      </c>
      <c r="C11" s="37">
        <f>C12</f>
        <v>323.5</v>
      </c>
    </row>
    <row r="12" spans="1:3" ht="15" customHeight="1">
      <c r="A12" s="30" t="s">
        <v>47</v>
      </c>
      <c r="B12" s="31" t="s">
        <v>81</v>
      </c>
      <c r="C12" s="32">
        <v>323.5</v>
      </c>
    </row>
    <row r="13" spans="1:3" ht="15" customHeight="1">
      <c r="A13" s="33" t="s">
        <v>49</v>
      </c>
      <c r="B13" s="34" t="s">
        <v>50</v>
      </c>
      <c r="C13" s="37">
        <f>C14</f>
        <v>820.8</v>
      </c>
    </row>
    <row r="14" spans="1:3" ht="15" customHeight="1">
      <c r="A14" s="30" t="s">
        <v>51</v>
      </c>
      <c r="B14" s="31" t="s">
        <v>201</v>
      </c>
      <c r="C14" s="32">
        <v>820.8</v>
      </c>
    </row>
    <row r="15" spans="1:3" ht="15" customHeight="1">
      <c r="A15" s="33" t="s">
        <v>53</v>
      </c>
      <c r="B15" s="34" t="s">
        <v>52</v>
      </c>
      <c r="C15" s="37">
        <f>C16+C17</f>
        <v>1547.3</v>
      </c>
    </row>
    <row r="16" spans="1:3" ht="15" customHeight="1">
      <c r="A16" s="30" t="s">
        <v>56</v>
      </c>
      <c r="B16" s="31" t="s">
        <v>54</v>
      </c>
      <c r="C16" s="32">
        <v>1144.5999999999999</v>
      </c>
    </row>
    <row r="17" spans="1:3" ht="15" customHeight="1">
      <c r="A17" s="30" t="s">
        <v>57</v>
      </c>
      <c r="B17" s="31" t="s">
        <v>55</v>
      </c>
      <c r="C17" s="32">
        <v>402.7</v>
      </c>
    </row>
    <row r="18" spans="1:3" ht="15" customHeight="1">
      <c r="A18" s="33" t="s">
        <v>58</v>
      </c>
      <c r="B18" s="34" t="s">
        <v>59</v>
      </c>
      <c r="C18" s="37">
        <f>SUM(C19:C25)</f>
        <v>1689.7000000000003</v>
      </c>
    </row>
    <row r="19" spans="1:3" ht="15" customHeight="1">
      <c r="A19" s="30" t="s">
        <v>60</v>
      </c>
      <c r="B19" s="31" t="s">
        <v>63</v>
      </c>
      <c r="C19" s="32">
        <v>40</v>
      </c>
    </row>
    <row r="20" spans="1:3" ht="15" customHeight="1">
      <c r="A20" s="30" t="s">
        <v>61</v>
      </c>
      <c r="B20" s="31" t="s">
        <v>34</v>
      </c>
      <c r="C20" s="32">
        <v>5</v>
      </c>
    </row>
    <row r="21" spans="1:3" ht="15" customHeight="1">
      <c r="A21" s="30" t="s">
        <v>66</v>
      </c>
      <c r="B21" s="31" t="s">
        <v>65</v>
      </c>
      <c r="C21" s="32">
        <v>196.3</v>
      </c>
    </row>
    <row r="22" spans="1:3" ht="15" customHeight="1">
      <c r="A22" s="30" t="s">
        <v>64</v>
      </c>
      <c r="B22" s="31" t="s">
        <v>62</v>
      </c>
      <c r="C22" s="32">
        <v>561.6</v>
      </c>
    </row>
    <row r="23" spans="1:3" ht="15" customHeight="1">
      <c r="A23" s="30" t="s">
        <v>202</v>
      </c>
      <c r="B23" s="31" t="s">
        <v>160</v>
      </c>
      <c r="C23" s="32">
        <v>558.9</v>
      </c>
    </row>
    <row r="24" spans="1:3" ht="15" customHeight="1">
      <c r="A24" s="30" t="s">
        <v>203</v>
      </c>
      <c r="B24" s="31" t="s">
        <v>163</v>
      </c>
      <c r="C24" s="32">
        <v>242.9</v>
      </c>
    </row>
    <row r="25" spans="1:3" ht="15" customHeight="1">
      <c r="A25" s="30" t="s">
        <v>67</v>
      </c>
      <c r="B25" s="31" t="s">
        <v>35</v>
      </c>
      <c r="C25" s="32">
        <v>85</v>
      </c>
    </row>
    <row r="26" spans="1:3" ht="15" customHeight="1">
      <c r="A26" s="33" t="s">
        <v>68</v>
      </c>
      <c r="B26" s="34" t="s">
        <v>69</v>
      </c>
      <c r="C26" s="37">
        <f>SUM(C27:C30)</f>
        <v>9305.6</v>
      </c>
    </row>
    <row r="27" spans="1:3" ht="15" customHeight="1">
      <c r="A27" s="30" t="s">
        <v>70</v>
      </c>
      <c r="B27" s="31" t="s">
        <v>204</v>
      </c>
      <c r="C27" s="32">
        <v>2794.7</v>
      </c>
    </row>
    <row r="28" spans="1:3" ht="15" customHeight="1">
      <c r="A28" s="30" t="s">
        <v>70</v>
      </c>
      <c r="B28" s="31" t="s">
        <v>205</v>
      </c>
      <c r="C28" s="32">
        <v>2819.7</v>
      </c>
    </row>
    <row r="29" spans="1:3" ht="15" customHeight="1">
      <c r="A29" s="30" t="s">
        <v>70</v>
      </c>
      <c r="B29" s="31" t="s">
        <v>206</v>
      </c>
      <c r="C29" s="32">
        <v>3150.5</v>
      </c>
    </row>
    <row r="30" spans="1:3" ht="18" customHeight="1">
      <c r="A30" s="30" t="s">
        <v>71</v>
      </c>
      <c r="B30" s="31" t="s">
        <v>72</v>
      </c>
      <c r="C30" s="32">
        <v>540.70000000000005</v>
      </c>
    </row>
    <row r="31" spans="1:3" ht="15" customHeight="1">
      <c r="A31" s="33" t="s">
        <v>73</v>
      </c>
      <c r="B31" s="34" t="s">
        <v>74</v>
      </c>
      <c r="C31" s="37">
        <f>SUM(C32:C33)</f>
        <v>197.3</v>
      </c>
    </row>
    <row r="32" spans="1:3" ht="15.75">
      <c r="A32" s="30" t="s">
        <v>75</v>
      </c>
      <c r="B32" s="31" t="s">
        <v>76</v>
      </c>
      <c r="C32" s="32">
        <v>167.3</v>
      </c>
    </row>
    <row r="33" spans="1:3" ht="15.75">
      <c r="A33" s="30" t="s">
        <v>77</v>
      </c>
      <c r="B33" s="31" t="s">
        <v>78</v>
      </c>
      <c r="C33" s="32">
        <v>30</v>
      </c>
    </row>
    <row r="34" spans="1:3" ht="15.75" customHeight="1" thickBot="1">
      <c r="A34" s="35"/>
      <c r="B34" s="36" t="s">
        <v>82</v>
      </c>
      <c r="C34" s="38">
        <f>C3+C9+C11+C13+C15+C18+C26+C31</f>
        <v>16147.1</v>
      </c>
    </row>
    <row r="35" spans="1:3">
      <c r="C35" s="26"/>
    </row>
    <row r="36" spans="1:3">
      <c r="B36" s="25" t="s">
        <v>199</v>
      </c>
    </row>
  </sheetData>
  <mergeCells count="1">
    <mergeCell ref="A1:C1"/>
  </mergeCells>
  <pageMargins left="0.7" right="0.7" top="0.75" bottom="0.75" header="0.3" footer="0.3"/>
  <pageSetup paperSize="9" scale="93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33"/>
  <sheetViews>
    <sheetView zoomScaleNormal="100" workbookViewId="0">
      <selection activeCell="N6" sqref="N6"/>
    </sheetView>
  </sheetViews>
  <sheetFormatPr defaultRowHeight="15"/>
  <cols>
    <col min="1" max="1" width="7.7109375" style="75" customWidth="1"/>
    <col min="2" max="2" width="43.42578125" customWidth="1"/>
    <col min="3" max="3" width="15.28515625" customWidth="1"/>
    <col min="4" max="4" width="16.28515625" customWidth="1"/>
    <col min="5" max="5" width="14.85546875" customWidth="1"/>
  </cols>
  <sheetData>
    <row r="1" spans="1:5" ht="36.75" customHeight="1" thickBot="1">
      <c r="A1" s="126" t="s">
        <v>83</v>
      </c>
      <c r="B1" s="126"/>
      <c r="C1" s="126"/>
      <c r="D1" s="126"/>
      <c r="E1" s="126"/>
    </row>
    <row r="2" spans="1:5" ht="44.25" thickBot="1">
      <c r="A2" s="98" t="s">
        <v>31</v>
      </c>
      <c r="B2" s="99" t="s">
        <v>36</v>
      </c>
      <c r="C2" s="100" t="s">
        <v>90</v>
      </c>
      <c r="D2" s="101" t="s">
        <v>84</v>
      </c>
      <c r="E2" s="102" t="s">
        <v>99</v>
      </c>
    </row>
    <row r="3" spans="1:5" ht="19.5" thickBot="1">
      <c r="A3" s="108"/>
      <c r="B3" s="124" t="s">
        <v>209</v>
      </c>
      <c r="C3" s="125"/>
      <c r="D3" s="109">
        <f>D4+D8+D10+D13+D18+D24</f>
        <v>153.67000000000002</v>
      </c>
      <c r="E3" s="110">
        <f>E4+E8+E13+E18+E24</f>
        <v>10.17</v>
      </c>
    </row>
    <row r="4" spans="1:5" ht="18.75">
      <c r="A4" s="103" t="s">
        <v>86</v>
      </c>
      <c r="B4" s="104" t="s">
        <v>210</v>
      </c>
      <c r="C4" s="105"/>
      <c r="D4" s="106">
        <f>SUM(D5:D7)</f>
        <v>17.649999999999999</v>
      </c>
      <c r="E4" s="107">
        <f>SUM(E5:E7)</f>
        <v>0</v>
      </c>
    </row>
    <row r="5" spans="1:5" ht="15.75">
      <c r="A5" s="70" t="s">
        <v>85</v>
      </c>
      <c r="B5" s="41" t="s">
        <v>155</v>
      </c>
      <c r="C5" s="79" t="s">
        <v>156</v>
      </c>
      <c r="D5" s="92">
        <v>11</v>
      </c>
      <c r="E5" s="86"/>
    </row>
    <row r="6" spans="1:5" ht="15.75">
      <c r="A6" s="70" t="s">
        <v>85</v>
      </c>
      <c r="B6" s="41" t="s">
        <v>32</v>
      </c>
      <c r="C6" s="79" t="s">
        <v>157</v>
      </c>
      <c r="D6" s="92">
        <v>1.25</v>
      </c>
      <c r="E6" s="86"/>
    </row>
    <row r="7" spans="1:5" s="1" customFormat="1" ht="15.75">
      <c r="A7" s="70" t="s">
        <v>87</v>
      </c>
      <c r="B7" s="41" t="s">
        <v>207</v>
      </c>
      <c r="C7" s="79" t="s">
        <v>156</v>
      </c>
      <c r="D7" s="92">
        <v>5.4</v>
      </c>
      <c r="E7" s="86"/>
    </row>
    <row r="8" spans="1:5" ht="18.75">
      <c r="A8" s="69" t="s">
        <v>89</v>
      </c>
      <c r="B8" s="39" t="s">
        <v>46</v>
      </c>
      <c r="C8" s="78"/>
      <c r="D8" s="91">
        <f>D9</f>
        <v>6</v>
      </c>
      <c r="E8" s="87"/>
    </row>
    <row r="9" spans="1:5" ht="15.75">
      <c r="A9" s="70" t="s">
        <v>88</v>
      </c>
      <c r="B9" s="41" t="s">
        <v>208</v>
      </c>
      <c r="C9" s="79" t="s">
        <v>156</v>
      </c>
      <c r="D9" s="92">
        <v>6</v>
      </c>
      <c r="E9" s="86"/>
    </row>
    <row r="10" spans="1:5" s="1" customFormat="1" ht="18.75">
      <c r="A10" s="69" t="s">
        <v>211</v>
      </c>
      <c r="B10" s="39" t="s">
        <v>170</v>
      </c>
      <c r="C10" s="78"/>
      <c r="D10" s="91">
        <f>SUM(D11:D12)</f>
        <v>19.850000000000001</v>
      </c>
      <c r="E10" s="87"/>
    </row>
    <row r="11" spans="1:5" s="1" customFormat="1" ht="15.75">
      <c r="A11" s="70" t="s">
        <v>171</v>
      </c>
      <c r="B11" s="41" t="s">
        <v>54</v>
      </c>
      <c r="C11" s="79" t="s">
        <v>156</v>
      </c>
      <c r="D11" s="92">
        <v>18.850000000000001</v>
      </c>
      <c r="E11" s="86"/>
    </row>
    <row r="12" spans="1:5" s="1" customFormat="1" ht="15.75">
      <c r="A12" s="70" t="s">
        <v>172</v>
      </c>
      <c r="B12" s="41" t="s">
        <v>55</v>
      </c>
      <c r="C12" s="79" t="s">
        <v>156</v>
      </c>
      <c r="D12" s="92">
        <v>1</v>
      </c>
      <c r="E12" s="86"/>
    </row>
    <row r="13" spans="1:5" ht="18.75">
      <c r="A13" s="69" t="s">
        <v>91</v>
      </c>
      <c r="B13" s="39" t="s">
        <v>59</v>
      </c>
      <c r="C13" s="80"/>
      <c r="D13" s="91">
        <f>SUM(D14:D17)</f>
        <v>16.75</v>
      </c>
      <c r="E13" s="85"/>
    </row>
    <row r="14" spans="1:5" ht="15.75">
      <c r="A14" s="70" t="s">
        <v>92</v>
      </c>
      <c r="B14" s="41" t="s">
        <v>94</v>
      </c>
      <c r="C14" s="79" t="s">
        <v>159</v>
      </c>
      <c r="D14" s="92">
        <v>2</v>
      </c>
      <c r="E14" s="86"/>
    </row>
    <row r="15" spans="1:5" s="1" customFormat="1" ht="15.75">
      <c r="A15" s="70" t="s">
        <v>92</v>
      </c>
      <c r="B15" s="41" t="s">
        <v>93</v>
      </c>
      <c r="C15" s="79" t="s">
        <v>158</v>
      </c>
      <c r="D15" s="92">
        <v>6.5</v>
      </c>
      <c r="E15" s="86"/>
    </row>
    <row r="16" spans="1:5" s="1" customFormat="1" ht="15.75">
      <c r="A16" s="70" t="s">
        <v>92</v>
      </c>
      <c r="B16" s="41" t="s">
        <v>160</v>
      </c>
      <c r="C16" s="79" t="s">
        <v>161</v>
      </c>
      <c r="D16" s="92">
        <v>6.75</v>
      </c>
      <c r="E16" s="86"/>
    </row>
    <row r="17" spans="1:5" s="1" customFormat="1" ht="15.75">
      <c r="A17" s="70" t="s">
        <v>92</v>
      </c>
      <c r="B17" s="41" t="s">
        <v>163</v>
      </c>
      <c r="C17" s="79" t="s">
        <v>162</v>
      </c>
      <c r="D17" s="92">
        <v>1.5</v>
      </c>
      <c r="E17" s="86"/>
    </row>
    <row r="18" spans="1:5" ht="18.75">
      <c r="A18" s="69" t="s">
        <v>95</v>
      </c>
      <c r="B18" s="39" t="s">
        <v>69</v>
      </c>
      <c r="C18" s="78"/>
      <c r="D18" s="93">
        <f>D22+D23</f>
        <v>90.42</v>
      </c>
      <c r="E18" s="87">
        <f>E22+E23</f>
        <v>10.17</v>
      </c>
    </row>
    <row r="19" spans="1:5" s="1" customFormat="1" ht="15.75">
      <c r="A19" s="71" t="s">
        <v>96</v>
      </c>
      <c r="B19" s="40" t="s">
        <v>164</v>
      </c>
      <c r="C19" s="81" t="s">
        <v>100</v>
      </c>
      <c r="D19" s="94">
        <v>25.55</v>
      </c>
      <c r="E19" s="88">
        <v>1.5</v>
      </c>
    </row>
    <row r="20" spans="1:5" s="1" customFormat="1" ht="15.75">
      <c r="A20" s="71" t="s">
        <v>96</v>
      </c>
      <c r="B20" s="40" t="s">
        <v>165</v>
      </c>
      <c r="C20" s="81" t="s">
        <v>100</v>
      </c>
      <c r="D20" s="94">
        <v>25.55</v>
      </c>
      <c r="E20" s="88">
        <v>1.5</v>
      </c>
    </row>
    <row r="21" spans="1:5" s="1" customFormat="1" ht="15.75">
      <c r="A21" s="71" t="s">
        <v>96</v>
      </c>
      <c r="B21" s="40" t="s">
        <v>166</v>
      </c>
      <c r="C21" s="81" t="s">
        <v>100</v>
      </c>
      <c r="D21" s="94">
        <v>28.65</v>
      </c>
      <c r="E21" s="88">
        <v>1.5</v>
      </c>
    </row>
    <row r="22" spans="1:5" s="68" customFormat="1" ht="18.75">
      <c r="A22" s="72"/>
      <c r="B22" s="76" t="s">
        <v>167</v>
      </c>
      <c r="C22" s="82"/>
      <c r="D22" s="95">
        <f>SUM(D19:D21)</f>
        <v>79.75</v>
      </c>
      <c r="E22" s="89">
        <f>SUM(E19:E21)</f>
        <v>4.5</v>
      </c>
    </row>
    <row r="23" spans="1:5" ht="15.75">
      <c r="A23" s="71" t="s">
        <v>96</v>
      </c>
      <c r="B23" s="40" t="s">
        <v>168</v>
      </c>
      <c r="C23" s="81" t="s">
        <v>100</v>
      </c>
      <c r="D23" s="94">
        <v>10.67</v>
      </c>
      <c r="E23" s="88">
        <v>5.67</v>
      </c>
    </row>
    <row r="24" spans="1:5" ht="18.75">
      <c r="A24" s="69" t="s">
        <v>98</v>
      </c>
      <c r="B24" s="39" t="s">
        <v>74</v>
      </c>
      <c r="C24" s="83"/>
      <c r="D24" s="96">
        <f>D25</f>
        <v>3</v>
      </c>
      <c r="E24" s="87"/>
    </row>
    <row r="25" spans="1:5" ht="16.5" thickBot="1">
      <c r="A25" s="73" t="s">
        <v>97</v>
      </c>
      <c r="B25" s="42" t="s">
        <v>173</v>
      </c>
      <c r="C25" s="84">
        <v>11172</v>
      </c>
      <c r="D25" s="97">
        <v>3</v>
      </c>
      <c r="E25" s="90"/>
    </row>
    <row r="26" spans="1:5">
      <c r="A26" s="74"/>
    </row>
    <row r="27" spans="1:5">
      <c r="A27" s="74"/>
      <c r="B27" s="25" t="s">
        <v>198</v>
      </c>
      <c r="C27" t="s">
        <v>197</v>
      </c>
    </row>
    <row r="28" spans="1:5">
      <c r="A28" s="74"/>
    </row>
    <row r="29" spans="1:5">
      <c r="A29" s="74"/>
    </row>
    <row r="30" spans="1:5">
      <c r="A30" s="74"/>
    </row>
    <row r="31" spans="1:5">
      <c r="A31" s="74"/>
    </row>
    <row r="32" spans="1:5">
      <c r="A32" s="74"/>
    </row>
    <row r="33" spans="1:1">
      <c r="A33" s="74"/>
    </row>
  </sheetData>
  <mergeCells count="2">
    <mergeCell ref="B3:C3"/>
    <mergeCell ref="A1:E1"/>
  </mergeCells>
  <pageMargins left="0.7" right="0.7" top="0.75" bottom="0.75" header="0.3" footer="0.3"/>
  <pageSetup paperSize="9" scale="86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I чтение</vt:lpstr>
      <vt:lpstr>доходы</vt:lpstr>
      <vt:lpstr>расходы по статьям</vt:lpstr>
      <vt:lpstr>расходы по группам</vt:lpstr>
      <vt:lpstr>штаты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HPC</cp:lastModifiedBy>
  <cp:lastPrinted>2020-11-27T15:36:54Z</cp:lastPrinted>
  <dcterms:created xsi:type="dcterms:W3CDTF">2015-03-03T13:03:16Z</dcterms:created>
  <dcterms:modified xsi:type="dcterms:W3CDTF">2020-12-02T12:03:39Z</dcterms:modified>
</cp:coreProperties>
</file>